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f_wo\Documents\"/>
    </mc:Choice>
  </mc:AlternateContent>
  <xr:revisionPtr revIDLastSave="0" documentId="13_ncr:1_{22E79CD0-6B84-437C-9B6C-0737694E35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1" i="1"/>
  <c r="B56" i="1"/>
  <c r="B11" i="1" l="1"/>
  <c r="B13" i="1" s="1"/>
  <c r="B20" i="1"/>
  <c r="B40" i="1"/>
  <c r="B41" i="1" s="1"/>
  <c r="B46" i="1"/>
  <c r="B54" i="1"/>
  <c r="B55" i="1" l="1"/>
  <c r="B21" i="1"/>
  <c r="B42" i="1" s="1"/>
  <c r="D54" i="1"/>
  <c r="D53" i="1"/>
  <c r="D52" i="1"/>
  <c r="D51" i="1"/>
  <c r="D50" i="1"/>
  <c r="D49" i="1"/>
  <c r="D48" i="1"/>
  <c r="D47" i="1"/>
  <c r="D46" i="1"/>
  <c r="D45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19" i="1"/>
  <c r="D18" i="1"/>
  <c r="D17" i="1"/>
  <c r="D16" i="1"/>
  <c r="D15" i="1"/>
  <c r="D12" i="1"/>
  <c r="D10" i="1"/>
  <c r="D9" i="1"/>
  <c r="D20" i="1" l="1"/>
  <c r="D40" i="1"/>
  <c r="D41" i="1" s="1"/>
  <c r="D21" i="1" l="1"/>
  <c r="D55" i="1" l="1"/>
  <c r="D42" i="1"/>
  <c r="D56" i="1" l="1"/>
</calcChain>
</file>

<file path=xl/sharedStrings.xml><?xml version="1.0" encoding="utf-8"?>
<sst xmlns="http://schemas.openxmlformats.org/spreadsheetml/2006/main" count="67" uniqueCount="67">
  <si>
    <t>May 2021 - April 2022</t>
  </si>
  <si>
    <t>Income</t>
  </si>
  <si>
    <t xml:space="preserve">    Registration Revenue</t>
  </si>
  <si>
    <t xml:space="preserve">       General Registration</t>
  </si>
  <si>
    <t xml:space="preserve">       Family Discount</t>
  </si>
  <si>
    <t xml:space="preserve">   Total  Registration Revenue</t>
  </si>
  <si>
    <t xml:space="preserve">Admin Fee </t>
  </si>
  <si>
    <t>jerseys, deregistration fee</t>
  </si>
  <si>
    <t>Total Income</t>
  </si>
  <si>
    <t>Cost of Goods Sold</t>
  </si>
  <si>
    <t xml:space="preserve">   Ref/Timekeepers</t>
  </si>
  <si>
    <t>Muskie Day</t>
  </si>
  <si>
    <t xml:space="preserve">    Ice Rental</t>
  </si>
  <si>
    <t xml:space="preserve">    OMHA/League Fees</t>
  </si>
  <si>
    <t xml:space="preserve">    Registration Expenses</t>
  </si>
  <si>
    <t xml:space="preserve">    Coaching Reimbursements</t>
  </si>
  <si>
    <t>Total Cost of Goods Sold</t>
  </si>
  <si>
    <t>Gross Profit</t>
  </si>
  <si>
    <t>Expenses</t>
  </si>
  <si>
    <t xml:space="preserve">    Operating Expenses</t>
  </si>
  <si>
    <t xml:space="preserve">       Advertising &amp; Promotions</t>
  </si>
  <si>
    <t xml:space="preserve">      Office Supplies</t>
  </si>
  <si>
    <t xml:space="preserve">       Awards Banquet</t>
  </si>
  <si>
    <t xml:space="preserve">      Equipment</t>
  </si>
  <si>
    <t xml:space="preserve">      Bad Debt</t>
  </si>
  <si>
    <t xml:space="preserve">      Insurance Expense</t>
  </si>
  <si>
    <t>special event insurance, content insurance</t>
  </si>
  <si>
    <t xml:space="preserve">      Office Rental</t>
  </si>
  <si>
    <t xml:space="preserve">      Bank Charges</t>
  </si>
  <si>
    <t>service fees</t>
  </si>
  <si>
    <t xml:space="preserve">      Storage Expense</t>
  </si>
  <si>
    <t>Hockey For All</t>
  </si>
  <si>
    <t>Partnership Costs</t>
  </si>
  <si>
    <t xml:space="preserve">      Website &amp; Internet Expenses</t>
  </si>
  <si>
    <t>internet sticks + website</t>
  </si>
  <si>
    <t>Picture Day</t>
  </si>
  <si>
    <t xml:space="preserve">      Conference, Meeting Fees</t>
  </si>
  <si>
    <t>2 - OMHA AGM seats</t>
  </si>
  <si>
    <t>Book keeper</t>
  </si>
  <si>
    <t xml:space="preserve">      Accounting &amp; Legal*</t>
  </si>
  <si>
    <t xml:space="preserve">   Total Operating Expenses</t>
  </si>
  <si>
    <t>Total Expenses</t>
  </si>
  <si>
    <t>Net Operating Income</t>
  </si>
  <si>
    <t>Other Income</t>
  </si>
  <si>
    <t xml:space="preserve">    Licenced Fundraising</t>
  </si>
  <si>
    <t xml:space="preserve">       Raffle Tickets</t>
  </si>
  <si>
    <t xml:space="preserve">   Total  Licenced Fundraising</t>
  </si>
  <si>
    <t xml:space="preserve">      Sponsorships</t>
  </si>
  <si>
    <t>Rep Fees</t>
  </si>
  <si>
    <t>84 rep fees x$200 + tryout fees 135 kids x $50</t>
  </si>
  <si>
    <t>Local League additional fees</t>
  </si>
  <si>
    <t>additional charge for peewee, bantam and midget LL for 2.5 hours week</t>
  </si>
  <si>
    <t xml:space="preserve">      Hockey for All</t>
  </si>
  <si>
    <t xml:space="preserve">      Muskie Day</t>
  </si>
  <si>
    <t>silent auction</t>
  </si>
  <si>
    <t>Golf Tournament</t>
  </si>
  <si>
    <t xml:space="preserve">   Total Non-Licenced Fundraising</t>
  </si>
  <si>
    <t>Total Other Income</t>
  </si>
  <si>
    <t>Net Income</t>
  </si>
  <si>
    <t>255 x $800 + 20 x $400</t>
  </si>
  <si>
    <t>Total</t>
  </si>
  <si>
    <t>cc and etransfers</t>
  </si>
  <si>
    <t xml:space="preserve"> Lindsay Minor Hockey Association</t>
  </si>
  <si>
    <t xml:space="preserve">                                                      Board Approved</t>
  </si>
  <si>
    <t>Budget for 2021-2022</t>
  </si>
  <si>
    <t>Notes:</t>
  </si>
  <si>
    <t>Other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</si>
</sst>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1" applyFont="1"/>
    <xf numFmtId="0" fontId="1" fillId="0" borderId="0" xfId="1" applyAlignment="1">
      <alignment wrapText="1"/>
    </xf>
    <xf numFmtId="0" fontId="6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left" wrapText="1"/>
    </xf>
    <xf numFmtId="164" fontId="9" fillId="0" borderId="0" xfId="1" applyNumberFormat="1" applyFont="1" applyAlignment="1">
      <alignment wrapText="1"/>
    </xf>
    <xf numFmtId="164" fontId="10" fillId="0" borderId="0" xfId="1" applyNumberFormat="1" applyFont="1" applyAlignment="1">
      <alignment wrapText="1"/>
    </xf>
    <xf numFmtId="164" fontId="9" fillId="0" borderId="0" xfId="1" applyNumberFormat="1" applyFont="1" applyAlignment="1">
      <alignment horizontal="right" wrapText="1"/>
    </xf>
    <xf numFmtId="164" fontId="10" fillId="0" borderId="0" xfId="1" applyNumberFormat="1" applyFont="1" applyAlignment="1">
      <alignment horizontal="right" wrapText="1"/>
    </xf>
    <xf numFmtId="165" fontId="8" fillId="0" borderId="2" xfId="1" applyNumberFormat="1" applyFont="1" applyBorder="1" applyAlignment="1">
      <alignment horizontal="right" wrapText="1"/>
    </xf>
    <xf numFmtId="165" fontId="11" fillId="0" borderId="2" xfId="1" applyNumberFormat="1" applyFont="1" applyBorder="1" applyAlignment="1">
      <alignment horizontal="right" wrapText="1"/>
    </xf>
    <xf numFmtId="0" fontId="12" fillId="0" borderId="0" xfId="0" applyFont="1"/>
    <xf numFmtId="0" fontId="5" fillId="0" borderId="0" xfId="1" applyFont="1" applyAlignment="1">
      <alignment wrapText="1"/>
    </xf>
    <xf numFmtId="0" fontId="8" fillId="0" borderId="3" xfId="1" applyFont="1" applyBorder="1" applyAlignment="1">
      <alignment horizontal="left" wrapText="1"/>
    </xf>
    <xf numFmtId="0" fontId="8" fillId="2" borderId="3" xfId="1" applyFont="1" applyFill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3" borderId="3" xfId="1" applyFont="1" applyFill="1" applyBorder="1" applyAlignment="1">
      <alignment horizontal="left" wrapText="1"/>
    </xf>
    <xf numFmtId="165" fontId="8" fillId="3" borderId="2" xfId="1" applyNumberFormat="1" applyFont="1" applyFill="1" applyBorder="1" applyAlignment="1">
      <alignment horizontal="right" wrapText="1"/>
    </xf>
    <xf numFmtId="165" fontId="11" fillId="3" borderId="2" xfId="1" applyNumberFormat="1" applyFont="1" applyFill="1" applyBorder="1" applyAlignment="1">
      <alignment horizontal="right" wrapText="1"/>
    </xf>
    <xf numFmtId="0" fontId="11" fillId="3" borderId="3" xfId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 vertical="top" wrapText="1"/>
    </xf>
    <xf numFmtId="0" fontId="8" fillId="2" borderId="4" xfId="1" applyFont="1" applyFill="1" applyBorder="1" applyAlignment="1">
      <alignment horizontal="left" wrapText="1"/>
    </xf>
    <xf numFmtId="165" fontId="8" fillId="2" borderId="2" xfId="1" applyNumberFormat="1" applyFont="1" applyFill="1" applyBorder="1" applyAlignment="1">
      <alignment horizontal="right" wrapText="1"/>
    </xf>
    <xf numFmtId="165" fontId="11" fillId="2" borderId="2" xfId="1" applyNumberFormat="1" applyFont="1" applyFill="1" applyBorder="1" applyAlignment="1">
      <alignment horizontal="right" wrapText="1"/>
    </xf>
    <xf numFmtId="0" fontId="5" fillId="2" borderId="0" xfId="1" applyFont="1" applyFill="1"/>
    <xf numFmtId="0" fontId="0" fillId="2" borderId="0" xfId="0" applyFill="1"/>
    <xf numFmtId="0" fontId="2" fillId="0" borderId="0" xfId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6"/>
  <sheetViews>
    <sheetView tabSelected="1" topLeftCell="A9" workbookViewId="0">
      <selection activeCell="E16" sqref="E16"/>
    </sheetView>
  </sheetViews>
  <sheetFormatPr defaultRowHeight="15" x14ac:dyDescent="0.25"/>
  <cols>
    <col min="1" max="1" width="25.5703125" style="24" customWidth="1"/>
    <col min="2" max="2" width="10.42578125" bestFit="1" customWidth="1"/>
    <col min="3" max="3" width="13" customWidth="1"/>
    <col min="4" max="4" width="12.140625" customWidth="1"/>
    <col min="5" max="5" width="23" customWidth="1"/>
  </cols>
  <sheetData>
    <row r="1" spans="1:7" ht="18" x14ac:dyDescent="0.25">
      <c r="A1" s="29" t="s">
        <v>62</v>
      </c>
      <c r="B1" s="29"/>
      <c r="C1" s="29"/>
      <c r="D1" s="29"/>
      <c r="E1" s="29"/>
      <c r="F1" s="29"/>
      <c r="G1" s="29"/>
    </row>
    <row r="2" spans="1:7" ht="18" x14ac:dyDescent="0.25">
      <c r="A2" s="37" t="s">
        <v>63</v>
      </c>
      <c r="B2" s="37"/>
      <c r="C2" s="37"/>
      <c r="D2" s="37"/>
      <c r="E2" s="37"/>
      <c r="F2" s="37"/>
      <c r="G2" s="37"/>
    </row>
    <row r="3" spans="1:7" x14ac:dyDescent="0.25">
      <c r="A3" s="30" t="s">
        <v>0</v>
      </c>
      <c r="B3" s="30"/>
      <c r="C3" s="30"/>
      <c r="D3" s="30"/>
      <c r="E3" s="30"/>
      <c r="F3" s="30"/>
      <c r="G3" s="30"/>
    </row>
    <row r="4" spans="1:7" x14ac:dyDescent="0.25">
      <c r="A4" s="21"/>
      <c r="B4" s="1"/>
      <c r="C4" s="2"/>
      <c r="D4" s="1"/>
      <c r="E4" s="3"/>
      <c r="F4" s="3"/>
      <c r="G4" s="3"/>
    </row>
    <row r="5" spans="1:7" x14ac:dyDescent="0.25">
      <c r="A5" s="22"/>
      <c r="B5" s="5"/>
      <c r="C5" s="6"/>
      <c r="D5" s="4"/>
      <c r="E5" s="3"/>
      <c r="F5" s="3"/>
      <c r="G5" s="3"/>
    </row>
    <row r="6" spans="1:7" x14ac:dyDescent="0.25">
      <c r="A6" s="22" t="s">
        <v>64</v>
      </c>
      <c r="B6" s="7"/>
      <c r="C6" s="8"/>
      <c r="D6" s="7" t="s">
        <v>60</v>
      </c>
      <c r="E6" s="9" t="s">
        <v>65</v>
      </c>
      <c r="F6" s="7"/>
      <c r="G6" s="7"/>
    </row>
    <row r="7" spans="1:7" x14ac:dyDescent="0.25">
      <c r="A7" s="28" t="s">
        <v>1</v>
      </c>
      <c r="B7" s="10"/>
      <c r="C7" s="11"/>
      <c r="D7" s="10"/>
      <c r="E7" s="3"/>
      <c r="F7" s="10"/>
      <c r="G7" s="10"/>
    </row>
    <row r="8" spans="1:7" ht="21.75" customHeight="1" x14ac:dyDescent="0.25">
      <c r="A8" s="18" t="s">
        <v>2</v>
      </c>
      <c r="B8" s="10"/>
      <c r="C8" s="11"/>
      <c r="D8" s="12"/>
      <c r="E8" s="3"/>
      <c r="F8" s="10"/>
      <c r="G8" s="10"/>
    </row>
    <row r="9" spans="1:7" ht="21.75" customHeight="1" x14ac:dyDescent="0.25">
      <c r="A9" s="18" t="s">
        <v>3</v>
      </c>
      <c r="B9" s="12">
        <v>214000</v>
      </c>
      <c r="C9" s="13"/>
      <c r="D9" s="12">
        <f>(C9)+(B9)</f>
        <v>214000</v>
      </c>
      <c r="E9" s="3" t="s">
        <v>59</v>
      </c>
      <c r="F9" s="12"/>
      <c r="G9" s="12"/>
    </row>
    <row r="10" spans="1:7" x14ac:dyDescent="0.25">
      <c r="A10" s="18" t="s">
        <v>4</v>
      </c>
      <c r="B10" s="12">
        <v>-2000</v>
      </c>
      <c r="C10" s="13"/>
      <c r="D10" s="12">
        <f>(C10)+(B10)</f>
        <v>-2000</v>
      </c>
      <c r="E10" s="3"/>
      <c r="F10" s="12"/>
      <c r="G10" s="12"/>
    </row>
    <row r="11" spans="1:7" ht="27" customHeight="1" x14ac:dyDescent="0.25">
      <c r="A11" s="25" t="s">
        <v>5</v>
      </c>
      <c r="B11" s="14">
        <f>(((B8)+(B9))+(B10))</f>
        <v>212000</v>
      </c>
      <c r="C11" s="15"/>
      <c r="D11" s="14">
        <f>((D9))+(D10)</f>
        <v>212000</v>
      </c>
      <c r="E11" s="3"/>
      <c r="F11" s="14"/>
      <c r="G11" s="14"/>
    </row>
    <row r="12" spans="1:7" x14ac:dyDescent="0.25">
      <c r="A12" s="18" t="s">
        <v>6</v>
      </c>
      <c r="B12" s="12">
        <v>1000</v>
      </c>
      <c r="C12" s="13"/>
      <c r="D12" s="12">
        <f>(C12)+(B12)</f>
        <v>1000</v>
      </c>
      <c r="E12" s="3" t="s">
        <v>7</v>
      </c>
      <c r="F12" s="12"/>
      <c r="G12" s="12"/>
    </row>
    <row r="13" spans="1:7" x14ac:dyDescent="0.25">
      <c r="A13" s="25" t="s">
        <v>8</v>
      </c>
      <c r="B13" s="26">
        <f>(((((B11)+(B12)))))</f>
        <v>213000</v>
      </c>
      <c r="C13" s="27"/>
      <c r="D13" s="26">
        <f>(((((D11)+(D12)))))</f>
        <v>213000</v>
      </c>
      <c r="E13" s="3"/>
      <c r="F13" s="14"/>
      <c r="G13" s="14"/>
    </row>
    <row r="14" spans="1:7" x14ac:dyDescent="0.25">
      <c r="A14" s="28" t="s">
        <v>9</v>
      </c>
      <c r="B14" s="10"/>
      <c r="C14" s="11"/>
      <c r="D14" s="10"/>
      <c r="E14" s="3"/>
      <c r="F14" s="10"/>
      <c r="G14" s="10"/>
    </row>
    <row r="15" spans="1:7" ht="21.75" customHeight="1" x14ac:dyDescent="0.25">
      <c r="A15" s="18" t="s">
        <v>10</v>
      </c>
      <c r="B15" s="12">
        <v>1000</v>
      </c>
      <c r="C15" s="13"/>
      <c r="D15" s="12">
        <f>(C15)+(B15)</f>
        <v>1000</v>
      </c>
      <c r="E15" s="3" t="s">
        <v>11</v>
      </c>
      <c r="F15" s="12"/>
      <c r="G15" s="12"/>
    </row>
    <row r="16" spans="1:7" x14ac:dyDescent="0.25">
      <c r="A16" s="18" t="s">
        <v>12</v>
      </c>
      <c r="B16" s="12">
        <v>208208</v>
      </c>
      <c r="C16" s="13"/>
      <c r="D16" s="12">
        <f>(C16)+(B16)</f>
        <v>208208</v>
      </c>
      <c r="E16" s="3"/>
      <c r="F16" s="12"/>
      <c r="G16" s="12"/>
    </row>
    <row r="17" spans="1:7" ht="21" customHeight="1" x14ac:dyDescent="0.25">
      <c r="A17" s="18" t="s">
        <v>13</v>
      </c>
      <c r="B17" s="12">
        <v>17000</v>
      </c>
      <c r="C17" s="13"/>
      <c r="D17" s="12">
        <f>(C17)+(B17)</f>
        <v>17000</v>
      </c>
      <c r="E17" s="3"/>
      <c r="F17" s="12"/>
      <c r="G17" s="12"/>
    </row>
    <row r="18" spans="1:7" ht="19.5" customHeight="1" x14ac:dyDescent="0.25">
      <c r="A18" s="18" t="s">
        <v>14</v>
      </c>
      <c r="B18" s="12">
        <v>7400</v>
      </c>
      <c r="C18" s="13"/>
      <c r="D18" s="12">
        <f>(C18)+(B18)</f>
        <v>7400</v>
      </c>
      <c r="E18" s="3" t="s">
        <v>61</v>
      </c>
      <c r="F18" s="12"/>
      <c r="G18" s="12"/>
    </row>
    <row r="19" spans="1:7" ht="27.75" customHeight="1" x14ac:dyDescent="0.25">
      <c r="A19" s="18" t="s">
        <v>15</v>
      </c>
      <c r="B19" s="12">
        <v>5000</v>
      </c>
      <c r="C19" s="13"/>
      <c r="D19" s="12">
        <f>(C19)+(B19)</f>
        <v>5000</v>
      </c>
      <c r="E19" s="3"/>
      <c r="F19" s="12"/>
      <c r="G19" s="12"/>
    </row>
    <row r="20" spans="1:7" ht="27.75" customHeight="1" x14ac:dyDescent="0.25">
      <c r="A20" s="25" t="s">
        <v>16</v>
      </c>
      <c r="B20" s="26">
        <f>((((B15)+(B16))+(B17))+(B18))+(B19)</f>
        <v>238608</v>
      </c>
      <c r="C20" s="27"/>
      <c r="D20" s="26">
        <f>((((D15)+(D16))+(D17))+(D18))+(D19)</f>
        <v>238608</v>
      </c>
      <c r="E20" s="3"/>
      <c r="F20" s="14"/>
      <c r="G20" s="14"/>
    </row>
    <row r="21" spans="1:7" x14ac:dyDescent="0.25">
      <c r="A21" s="25" t="s">
        <v>17</v>
      </c>
      <c r="B21" s="26">
        <f>(B13)-(B20)</f>
        <v>-25608</v>
      </c>
      <c r="C21" s="27"/>
      <c r="D21" s="26">
        <f>(D13)-(D20)</f>
        <v>-25608</v>
      </c>
      <c r="E21" s="3"/>
      <c r="F21" s="14"/>
      <c r="G21" s="14"/>
    </row>
    <row r="22" spans="1:7" x14ac:dyDescent="0.25">
      <c r="A22" s="28" t="s">
        <v>18</v>
      </c>
      <c r="B22" s="10"/>
      <c r="C22" s="11"/>
      <c r="D22" s="10"/>
      <c r="E22" s="3"/>
      <c r="F22" s="10"/>
      <c r="G22" s="10"/>
    </row>
    <row r="23" spans="1:7" ht="17.25" customHeight="1" x14ac:dyDescent="0.25">
      <c r="A23" s="18" t="s">
        <v>19</v>
      </c>
      <c r="B23" s="10"/>
      <c r="C23" s="11"/>
      <c r="D23" s="12"/>
      <c r="E23" s="3"/>
      <c r="F23" s="10"/>
      <c r="G23" s="10"/>
    </row>
    <row r="24" spans="1:7" ht="26.25" customHeight="1" x14ac:dyDescent="0.25">
      <c r="A24" s="18" t="s">
        <v>20</v>
      </c>
      <c r="B24" s="12">
        <v>750</v>
      </c>
      <c r="C24" s="13"/>
      <c r="D24" s="12">
        <f>(C24)+(B24)</f>
        <v>750</v>
      </c>
      <c r="E24" s="3"/>
      <c r="F24" s="12"/>
      <c r="G24" s="12"/>
    </row>
    <row r="25" spans="1:7" x14ac:dyDescent="0.25">
      <c r="A25" s="19" t="s">
        <v>21</v>
      </c>
      <c r="B25" s="12">
        <v>500</v>
      </c>
      <c r="C25" s="13"/>
      <c r="D25" s="12">
        <f>(C25)+(B25)</f>
        <v>500</v>
      </c>
      <c r="E25" s="3"/>
      <c r="F25" s="12"/>
      <c r="G25" s="12"/>
    </row>
    <row r="26" spans="1:7" ht="22.5" customHeight="1" x14ac:dyDescent="0.3">
      <c r="A26" s="18" t="s">
        <v>22</v>
      </c>
      <c r="B26" s="10">
        <v>4000</v>
      </c>
      <c r="C26" s="13"/>
      <c r="D26" s="12">
        <f>(C26)+(B26)</f>
        <v>4000</v>
      </c>
      <c r="E26" s="16"/>
      <c r="F26" s="10"/>
      <c r="G26" s="10"/>
    </row>
    <row r="27" spans="1:7" ht="21.75" customHeight="1" x14ac:dyDescent="0.25">
      <c r="A27" s="18" t="s">
        <v>23</v>
      </c>
      <c r="B27" s="12">
        <v>5500</v>
      </c>
      <c r="C27" s="13"/>
      <c r="D27" s="12">
        <f>(C27)+(B27)</f>
        <v>5500</v>
      </c>
      <c r="E27" s="3"/>
      <c r="F27" s="12"/>
      <c r="G27" s="12"/>
    </row>
    <row r="28" spans="1:7" x14ac:dyDescent="0.25">
      <c r="A28" s="19" t="s">
        <v>24</v>
      </c>
      <c r="B28" s="12">
        <v>65</v>
      </c>
      <c r="C28" s="11"/>
      <c r="D28" s="12">
        <f>(C28)+(B28)</f>
        <v>65</v>
      </c>
      <c r="E28" s="3"/>
      <c r="F28" s="12"/>
      <c r="G28" s="12"/>
    </row>
    <row r="29" spans="1:7" ht="19.5" customHeight="1" x14ac:dyDescent="0.25">
      <c r="A29" s="19" t="s">
        <v>25</v>
      </c>
      <c r="B29" s="12">
        <v>750</v>
      </c>
      <c r="C29" s="13"/>
      <c r="D29" s="12">
        <f>(C29)+(B29)</f>
        <v>750</v>
      </c>
      <c r="E29" s="3" t="s">
        <v>26</v>
      </c>
      <c r="F29" s="12"/>
      <c r="G29" s="12"/>
    </row>
    <row r="30" spans="1:7" x14ac:dyDescent="0.25">
      <c r="A30" s="19" t="s">
        <v>27</v>
      </c>
      <c r="B30" s="12">
        <v>2000</v>
      </c>
      <c r="C30" s="13"/>
      <c r="D30" s="12">
        <f>(C30)+(B30)</f>
        <v>2000</v>
      </c>
      <c r="E30" s="3"/>
      <c r="F30" s="12"/>
      <c r="G30" s="12"/>
    </row>
    <row r="31" spans="1:7" x14ac:dyDescent="0.25">
      <c r="A31" s="18" t="s">
        <v>28</v>
      </c>
      <c r="B31" s="12">
        <v>500</v>
      </c>
      <c r="C31" s="13"/>
      <c r="D31" s="12">
        <f>(C31)+(B31)</f>
        <v>500</v>
      </c>
      <c r="E31" s="3" t="s">
        <v>29</v>
      </c>
      <c r="F31" s="12"/>
      <c r="G31" s="12"/>
    </row>
    <row r="32" spans="1:7" ht="15.75" customHeight="1" x14ac:dyDescent="0.25">
      <c r="A32" s="18" t="s">
        <v>30</v>
      </c>
      <c r="B32" s="12">
        <v>1000</v>
      </c>
      <c r="C32" s="13"/>
      <c r="D32" s="12">
        <f>(C32)+(B32)</f>
        <v>1000</v>
      </c>
      <c r="E32" s="3"/>
      <c r="F32" s="12"/>
      <c r="G32" s="12"/>
    </row>
    <row r="33" spans="1:7" x14ac:dyDescent="0.25">
      <c r="A33" s="18" t="s">
        <v>31</v>
      </c>
      <c r="B33" s="12">
        <v>2500</v>
      </c>
      <c r="C33" s="13"/>
      <c r="D33" s="12">
        <f>(C33)+(B33)</f>
        <v>2500</v>
      </c>
      <c r="E33" s="3"/>
      <c r="F33" s="12"/>
      <c r="G33" s="12"/>
    </row>
    <row r="34" spans="1:7" x14ac:dyDescent="0.25">
      <c r="A34" s="18" t="s">
        <v>32</v>
      </c>
      <c r="B34" s="12">
        <v>5000</v>
      </c>
      <c r="C34" s="13"/>
      <c r="D34" s="12">
        <f>(C34)+(B34)</f>
        <v>5000</v>
      </c>
      <c r="E34" s="3"/>
      <c r="F34" s="12"/>
      <c r="G34" s="12"/>
    </row>
    <row r="35" spans="1:7" ht="30" customHeight="1" x14ac:dyDescent="0.25">
      <c r="A35" s="18" t="s">
        <v>33</v>
      </c>
      <c r="B35" s="12">
        <v>3000</v>
      </c>
      <c r="C35" s="13"/>
      <c r="D35" s="12">
        <f>(C35)+(B35)</f>
        <v>3000</v>
      </c>
      <c r="E35" s="17" t="s">
        <v>34</v>
      </c>
      <c r="F35" s="12"/>
      <c r="G35" s="12"/>
    </row>
    <row r="36" spans="1:7" x14ac:dyDescent="0.25">
      <c r="A36" s="18" t="s">
        <v>35</v>
      </c>
      <c r="B36" s="10">
        <v>2000</v>
      </c>
      <c r="C36" s="13"/>
      <c r="D36" s="12">
        <f>(C36)+(B36)</f>
        <v>2000</v>
      </c>
      <c r="E36" s="3"/>
      <c r="F36" s="10"/>
      <c r="G36" s="10"/>
    </row>
    <row r="37" spans="1:7" ht="27.75" customHeight="1" x14ac:dyDescent="0.25">
      <c r="A37" s="18" t="s">
        <v>36</v>
      </c>
      <c r="B37" s="10">
        <v>300</v>
      </c>
      <c r="C37" s="13"/>
      <c r="D37" s="12">
        <f>(C37)+(B37)</f>
        <v>300</v>
      </c>
      <c r="E37" s="3" t="s">
        <v>37</v>
      </c>
      <c r="F37" s="10"/>
      <c r="G37" s="10"/>
    </row>
    <row r="38" spans="1:7" x14ac:dyDescent="0.25">
      <c r="A38" s="18" t="s">
        <v>38</v>
      </c>
      <c r="B38" s="12">
        <v>6000</v>
      </c>
      <c r="C38" s="11"/>
      <c r="D38" s="12">
        <f>(C38)+(B38)</f>
        <v>6000</v>
      </c>
      <c r="E38" s="3"/>
      <c r="F38" s="12"/>
      <c r="G38" s="12"/>
    </row>
    <row r="39" spans="1:7" ht="22.5" customHeight="1" x14ac:dyDescent="0.25">
      <c r="A39" s="18" t="s">
        <v>39</v>
      </c>
      <c r="B39" s="12">
        <v>3000</v>
      </c>
      <c r="C39" s="13"/>
      <c r="D39" s="12">
        <f>(C39)+(B39)</f>
        <v>3000</v>
      </c>
      <c r="E39" s="31"/>
      <c r="F39" s="12"/>
      <c r="G39" s="12"/>
    </row>
    <row r="40" spans="1:7" x14ac:dyDescent="0.25">
      <c r="A40" s="25" t="s">
        <v>40</v>
      </c>
      <c r="B40" s="26">
        <f>((((((((((((((B23)+(B24))+(B25))+(B26))+(B27))+(B28))+(B29))+(B30))+(B31))+(B32))+(B33))+(B34))+(B35))+(B36))+(B37)+(B38)+(B39)</f>
        <v>36865</v>
      </c>
      <c r="C40" s="27"/>
      <c r="D40" s="26">
        <f>((((((((((((((((D23)+(D24))+(D25))+(D26))+(D27))+(D28))+(D29))+(D30))+(D31))+(D32))+(D33))+(D34))+(D35))+(D36))+(D37))+(D38))+(D39)</f>
        <v>36865</v>
      </c>
      <c r="E40" s="31"/>
      <c r="F40" s="14"/>
      <c r="G40" s="14"/>
    </row>
    <row r="41" spans="1:7" x14ac:dyDescent="0.25">
      <c r="A41" s="25" t="s">
        <v>41</v>
      </c>
      <c r="B41" s="14">
        <f>B40</f>
        <v>36865</v>
      </c>
      <c r="C41" s="15"/>
      <c r="D41" s="14">
        <f>D40</f>
        <v>36865</v>
      </c>
      <c r="E41" s="31"/>
      <c r="F41" s="14"/>
      <c r="G41" s="14"/>
    </row>
    <row r="42" spans="1:7" x14ac:dyDescent="0.25">
      <c r="A42" s="25" t="s">
        <v>42</v>
      </c>
      <c r="B42" s="14">
        <f>(B21)-(B41)</f>
        <v>-62473</v>
      </c>
      <c r="C42" s="15"/>
      <c r="D42" s="14">
        <f>(D21)-(D41)</f>
        <v>-62473</v>
      </c>
      <c r="E42" s="3"/>
      <c r="F42" s="14"/>
      <c r="G42" s="14"/>
    </row>
    <row r="43" spans="1:7" x14ac:dyDescent="0.25">
      <c r="A43" s="28" t="s">
        <v>43</v>
      </c>
      <c r="B43" s="10"/>
      <c r="C43" s="11"/>
      <c r="D43" s="10"/>
      <c r="E43" s="3"/>
      <c r="F43" s="10"/>
      <c r="G43" s="10"/>
    </row>
    <row r="44" spans="1:7" ht="24.75" customHeight="1" x14ac:dyDescent="0.25">
      <c r="A44" s="28" t="s">
        <v>44</v>
      </c>
      <c r="B44" s="10"/>
      <c r="C44" s="11"/>
      <c r="D44" s="12"/>
      <c r="E44" s="3"/>
      <c r="F44" s="10"/>
      <c r="G44" s="10"/>
    </row>
    <row r="45" spans="1:7" x14ac:dyDescent="0.25">
      <c r="A45" s="18" t="s">
        <v>45</v>
      </c>
      <c r="B45" s="12">
        <v>20000</v>
      </c>
      <c r="C45" s="13"/>
      <c r="D45" s="12">
        <f>(C45)+(B45)</f>
        <v>20000</v>
      </c>
      <c r="E45" s="3"/>
      <c r="F45" s="12"/>
      <c r="G45" s="12"/>
    </row>
    <row r="46" spans="1:7" ht="27.75" customHeight="1" x14ac:dyDescent="0.25">
      <c r="A46" s="18" t="s">
        <v>46</v>
      </c>
      <c r="B46" s="14">
        <f>SUM(B45:B45)</f>
        <v>20000</v>
      </c>
      <c r="C46" s="14"/>
      <c r="D46" s="14">
        <f>(C46)+(B46)</f>
        <v>20000</v>
      </c>
      <c r="E46" s="3"/>
      <c r="F46" s="14"/>
      <c r="G46" s="14"/>
    </row>
    <row r="47" spans="1:7" ht="19.5" customHeight="1" x14ac:dyDescent="0.25">
      <c r="A47" s="18" t="s">
        <v>47</v>
      </c>
      <c r="B47" s="12">
        <v>8500</v>
      </c>
      <c r="C47" s="13"/>
      <c r="D47" s="12">
        <f>(C47)+(B47)</f>
        <v>8500</v>
      </c>
      <c r="E47" s="3"/>
      <c r="F47" s="12"/>
      <c r="G47" s="12"/>
    </row>
    <row r="48" spans="1:7" x14ac:dyDescent="0.25">
      <c r="A48" s="18" t="s">
        <v>48</v>
      </c>
      <c r="B48" s="12">
        <v>23550</v>
      </c>
      <c r="C48" s="13"/>
      <c r="D48" s="12">
        <f>(C48)+(B48)</f>
        <v>23550</v>
      </c>
      <c r="E48" s="3" t="s">
        <v>49</v>
      </c>
      <c r="F48" s="12"/>
      <c r="G48" s="12"/>
    </row>
    <row r="49" spans="1:7" ht="28.5" customHeight="1" x14ac:dyDescent="0.25">
      <c r="A49" s="18" t="s">
        <v>50</v>
      </c>
      <c r="B49" s="12">
        <v>1375</v>
      </c>
      <c r="C49" s="13"/>
      <c r="D49" s="12">
        <f>(C49)+(B49)</f>
        <v>1375</v>
      </c>
      <c r="E49" s="3" t="s">
        <v>51</v>
      </c>
      <c r="F49" s="12"/>
      <c r="G49" s="12"/>
    </row>
    <row r="50" spans="1:7" ht="25.5" customHeight="1" x14ac:dyDescent="0.25">
      <c r="A50" s="19" t="s">
        <v>52</v>
      </c>
      <c r="B50" s="12">
        <v>2500</v>
      </c>
      <c r="C50" s="13"/>
      <c r="D50" s="12">
        <f>(C50)+(B50)</f>
        <v>2500</v>
      </c>
      <c r="E50" s="3"/>
      <c r="F50" s="12"/>
      <c r="G50" s="12"/>
    </row>
    <row r="51" spans="1:7" ht="20.25" customHeight="1" x14ac:dyDescent="0.25">
      <c r="A51" s="19" t="s">
        <v>53</v>
      </c>
      <c r="B51" s="12">
        <v>3500</v>
      </c>
      <c r="C51" s="13"/>
      <c r="D51" s="12">
        <f>(C51)+(B51)</f>
        <v>3500</v>
      </c>
      <c r="E51" s="3" t="s">
        <v>54</v>
      </c>
      <c r="F51" s="12"/>
      <c r="G51" s="12"/>
    </row>
    <row r="52" spans="1:7" ht="23.25" customHeight="1" x14ac:dyDescent="0.25">
      <c r="A52" s="19" t="s">
        <v>55</v>
      </c>
      <c r="B52" s="12">
        <v>2500</v>
      </c>
      <c r="C52" s="13"/>
      <c r="D52" s="12">
        <f>(C52)+(B52)</f>
        <v>2500</v>
      </c>
      <c r="E52" s="3"/>
      <c r="F52" s="12"/>
      <c r="G52" s="12"/>
    </row>
    <row r="53" spans="1:7" x14ac:dyDescent="0.25">
      <c r="A53" s="18" t="s">
        <v>66</v>
      </c>
      <c r="B53" s="12">
        <v>1750</v>
      </c>
      <c r="C53" s="13"/>
      <c r="D53" s="12">
        <f>(C53)+(B53)</f>
        <v>1750</v>
      </c>
      <c r="E53" s="3"/>
      <c r="F53" s="12"/>
      <c r="G53" s="12"/>
    </row>
    <row r="54" spans="1:7" ht="33" customHeight="1" x14ac:dyDescent="0.25">
      <c r="A54" s="25" t="s">
        <v>56</v>
      </c>
      <c r="B54" s="14">
        <f>SUM(B47:B53)</f>
        <v>43675</v>
      </c>
      <c r="C54" s="14"/>
      <c r="D54" s="14">
        <f>(C54)+(B54)</f>
        <v>43675</v>
      </c>
      <c r="E54" s="3"/>
      <c r="F54" s="14"/>
      <c r="G54" s="14"/>
    </row>
    <row r="55" spans="1:7" ht="23.25" customHeight="1" x14ac:dyDescent="0.25">
      <c r="A55" s="25" t="s">
        <v>57</v>
      </c>
      <c r="B55" s="14">
        <f>((B46)+(B54))</f>
        <v>63675</v>
      </c>
      <c r="C55" s="15"/>
      <c r="D55" s="14">
        <f>(C55)+(B55)</f>
        <v>63675</v>
      </c>
      <c r="E55" s="3"/>
      <c r="F55" s="14"/>
      <c r="G55" s="14"/>
    </row>
    <row r="56" spans="1:7" s="36" customFormat="1" x14ac:dyDescent="0.25">
      <c r="A56" s="32" t="s">
        <v>58</v>
      </c>
      <c r="B56" s="33">
        <f>(B42)+(B55)</f>
        <v>1202</v>
      </c>
      <c r="C56" s="34"/>
      <c r="D56" s="33">
        <f>(C56)+(B56)</f>
        <v>1202</v>
      </c>
      <c r="E56" s="35"/>
      <c r="F56" s="33"/>
      <c r="G56" s="33"/>
    </row>
    <row r="57" spans="1:7" x14ac:dyDescent="0.25">
      <c r="A57" s="20"/>
      <c r="B57" s="10"/>
      <c r="C57" s="11"/>
      <c r="D57" s="10"/>
      <c r="E57" s="3"/>
      <c r="F57" s="3"/>
      <c r="G57" s="3"/>
    </row>
    <row r="58" spans="1:7" x14ac:dyDescent="0.25">
      <c r="A58" s="23"/>
    </row>
    <row r="59" spans="1:7" x14ac:dyDescent="0.25">
      <c r="A59" s="23"/>
    </row>
    <row r="60" spans="1:7" x14ac:dyDescent="0.25">
      <c r="A60" s="23"/>
    </row>
    <row r="61" spans="1:7" x14ac:dyDescent="0.25">
      <c r="A61" s="23"/>
    </row>
    <row r="62" spans="1:7" x14ac:dyDescent="0.25">
      <c r="A62" s="23"/>
    </row>
    <row r="63" spans="1:7" x14ac:dyDescent="0.25">
      <c r="A63" s="23"/>
    </row>
    <row r="64" spans="1:7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23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  <row r="92" spans="1:1" x14ac:dyDescent="0.25">
      <c r="A92" s="23"/>
    </row>
    <row r="93" spans="1:1" x14ac:dyDescent="0.25">
      <c r="A93" s="23"/>
    </row>
    <row r="94" spans="1:1" x14ac:dyDescent="0.25">
      <c r="A94" s="23"/>
    </row>
    <row r="95" spans="1:1" x14ac:dyDescent="0.25">
      <c r="A95" s="23"/>
    </row>
    <row r="96" spans="1:1" x14ac:dyDescent="0.25">
      <c r="A96" s="23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3"/>
    </row>
    <row r="106" spans="1:1" x14ac:dyDescent="0.25">
      <c r="A106" s="23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3"/>
    </row>
    <row r="145" spans="1:1" x14ac:dyDescent="0.25">
      <c r="A145" s="23"/>
    </row>
    <row r="146" spans="1:1" x14ac:dyDescent="0.25">
      <c r="A146" s="23"/>
    </row>
    <row r="147" spans="1:1" x14ac:dyDescent="0.25">
      <c r="A147" s="23"/>
    </row>
    <row r="148" spans="1:1" x14ac:dyDescent="0.25">
      <c r="A148" s="23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3"/>
    </row>
    <row r="158" spans="1:1" x14ac:dyDescent="0.25">
      <c r="A158" s="23"/>
    </row>
    <row r="159" spans="1:1" x14ac:dyDescent="0.25">
      <c r="A159" s="23"/>
    </row>
    <row r="160" spans="1:1" x14ac:dyDescent="0.25">
      <c r="A160" s="23"/>
    </row>
    <row r="161" spans="1:1" x14ac:dyDescent="0.25">
      <c r="A161" s="23"/>
    </row>
    <row r="162" spans="1:1" x14ac:dyDescent="0.25">
      <c r="A162" s="23"/>
    </row>
    <row r="163" spans="1:1" x14ac:dyDescent="0.25">
      <c r="A163" s="23"/>
    </row>
    <row r="164" spans="1:1" x14ac:dyDescent="0.25">
      <c r="A164" s="23"/>
    </row>
    <row r="165" spans="1:1" x14ac:dyDescent="0.25">
      <c r="A165" s="23"/>
    </row>
    <row r="166" spans="1:1" x14ac:dyDescent="0.25">
      <c r="A166" s="23"/>
    </row>
  </sheetData>
  <mergeCells count="4">
    <mergeCell ref="A1:G1"/>
    <mergeCell ref="A2:G2"/>
    <mergeCell ref="A3:G3"/>
    <mergeCell ref="E39:E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Wooldridge</dc:creator>
  <cp:lastModifiedBy>James Wooldridge</cp:lastModifiedBy>
  <dcterms:created xsi:type="dcterms:W3CDTF">2021-05-05T01:49:47Z</dcterms:created>
  <dcterms:modified xsi:type="dcterms:W3CDTF">2021-08-10T02:43:04Z</dcterms:modified>
</cp:coreProperties>
</file>